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51" i="1" s="1"/>
  <c r="D45" i="1"/>
  <c r="C19" i="1" l="1"/>
  <c r="B19" i="1"/>
  <c r="D34" i="1" l="1"/>
  <c r="D32" i="1"/>
  <c r="D31" i="1"/>
  <c r="D30" i="1"/>
  <c r="D29" i="1"/>
  <c r="D27" i="1"/>
  <c r="D18" i="1"/>
  <c r="D15" i="1"/>
  <c r="D14" i="1"/>
  <c r="D13" i="1"/>
  <c r="D12" i="1"/>
  <c r="D10" i="1"/>
  <c r="D9" i="1"/>
  <c r="D7" i="1"/>
  <c r="D6" i="1"/>
  <c r="C41" i="1"/>
  <c r="D40" i="1"/>
  <c r="D39" i="1"/>
  <c r="D38" i="1"/>
  <c r="D36" i="1"/>
  <c r="D35" i="1"/>
  <c r="D11" i="1"/>
  <c r="D16" i="1" l="1"/>
  <c r="C20" i="1" s="1"/>
  <c r="D41" i="1"/>
</calcChain>
</file>

<file path=xl/sharedStrings.xml><?xml version="1.0" encoding="utf-8"?>
<sst xmlns="http://schemas.openxmlformats.org/spreadsheetml/2006/main" count="50" uniqueCount="38">
  <si>
    <t>Kommunale leverandører 2018</t>
  </si>
  <si>
    <t>pris pr. time/enhed</t>
  </si>
  <si>
    <t>Midt Vest</t>
  </si>
  <si>
    <t>Nord øst</t>
  </si>
  <si>
    <t>Beløb</t>
  </si>
  <si>
    <t> Priser 2018</t>
  </si>
  <si>
    <t>Leverede timer hverdag</t>
  </si>
  <si>
    <t>Praktisk hjælp</t>
  </si>
  <si>
    <t>Personlig pleje dag</t>
  </si>
  <si>
    <t>Birgittegården dag</t>
  </si>
  <si>
    <t>Personlig pleje weekend</t>
  </si>
  <si>
    <t>Personlig pleje aften</t>
  </si>
  <si>
    <t>Ældreboligcentre aften</t>
  </si>
  <si>
    <t>Sygeplejeydelser dag</t>
  </si>
  <si>
    <t>Sygeplejeydelser weekend</t>
  </si>
  <si>
    <t>Sygeplejeydelser aften</t>
  </si>
  <si>
    <t>Ekstra afregning 6-7 + 23-24</t>
  </si>
  <si>
    <t xml:space="preserve">Nattevagt - 6 stk. </t>
  </si>
  <si>
    <t>I alt timer ekskl. Nattevagt</t>
  </si>
  <si>
    <t>I alt ekskl. lederløn og *overhead*</t>
  </si>
  <si>
    <t>Private leverandører 2018</t>
  </si>
  <si>
    <t>Praktisk hjælp - øvrige</t>
  </si>
  <si>
    <t>Danske Diakonhjem:</t>
  </si>
  <si>
    <t>Personligt nat</t>
  </si>
  <si>
    <t>Sygeplejeydelser nat</t>
  </si>
  <si>
    <t>Akut dag</t>
  </si>
  <si>
    <t>Akut weekend</t>
  </si>
  <si>
    <t>Akut aften</t>
  </si>
  <si>
    <t>I alt private</t>
  </si>
  <si>
    <t>Tillæg 2,5% på sygeplejeydelser. Da der til de øvrige er indregnet en leveringssikkerhed på 97,5%, hvilker betyder at timeprisen på sygeplejen er forhøjet med 5%</t>
  </si>
  <si>
    <t>Visiterede og leverede timer i 2017              omregnet til 2018</t>
  </si>
  <si>
    <t>Alle private</t>
  </si>
  <si>
    <t>Budget 2018</t>
  </si>
  <si>
    <t>Forbrug egne leverandører</t>
  </si>
  <si>
    <t>Forbrug eksterne leverandører</t>
  </si>
  <si>
    <t>Restbudget</t>
  </si>
  <si>
    <t>i hjemmeplejen samt fast vagt til plejecenter</t>
  </si>
  <si>
    <t>Værdighedsmill.  til opretholdelse af serviceniveau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</si>
</sst>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70AD47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</cellStyleXfs>
  <cellXfs count="76">
    <xf numFmtId="0" fontId="0" fillId="0" borderId="0" xfId="0"/>
    <xf numFmtId="0" fontId="2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2" fillId="3" borderId="14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3" fontId="3" fillId="2" borderId="19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right" vertical="center" wrapText="1"/>
    </xf>
    <xf numFmtId="3" fontId="1" fillId="4" borderId="15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4" fontId="0" fillId="0" borderId="22" xfId="0" applyNumberFormat="1" applyBorder="1"/>
    <xf numFmtId="0" fontId="0" fillId="0" borderId="0" xfId="0"/>
    <xf numFmtId="4" fontId="0" fillId="0" borderId="0" xfId="0" applyNumberFormat="1"/>
    <xf numFmtId="3" fontId="1" fillId="3" borderId="16" xfId="0" applyNumberFormat="1" applyFont="1" applyFill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8">
    <cellStyle name="Komma 2" xfId="4"/>
    <cellStyle name="Komma 2 2" xfId="6"/>
    <cellStyle name="Komma 3" xfId="5"/>
    <cellStyle name="Komma 4" xfId="2"/>
    <cellStyle name="Normal" xfId="0" builtinId="0"/>
    <cellStyle name="Normal 2" xfId="7"/>
    <cellStyle name="Normal 3" xfId="1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>
      <selection activeCell="A8" sqref="A8"/>
    </sheetView>
  </sheetViews>
  <sheetFormatPr defaultRowHeight="15" x14ac:dyDescent="0.25"/>
  <cols>
    <col min="1" max="1" width="39.28515625" customWidth="1"/>
    <col min="2" max="5" width="15" customWidth="1"/>
  </cols>
  <sheetData>
    <row r="1" spans="1:5" ht="15.75" thickBot="1" x14ac:dyDescent="0.3"/>
    <row r="2" spans="1:5" ht="15" customHeight="1" x14ac:dyDescent="0.25">
      <c r="A2" s="67" t="s">
        <v>0</v>
      </c>
      <c r="B2" s="72" t="s">
        <v>30</v>
      </c>
      <c r="C2" s="73"/>
      <c r="D2" s="70"/>
      <c r="E2" s="70" t="s">
        <v>1</v>
      </c>
    </row>
    <row r="3" spans="1:5" ht="15.75" thickBot="1" x14ac:dyDescent="0.3">
      <c r="A3" s="68"/>
      <c r="B3" s="74"/>
      <c r="C3" s="75"/>
      <c r="D3" s="71"/>
      <c r="E3" s="71"/>
    </row>
    <row r="4" spans="1:5" ht="15.75" thickBot="1" x14ac:dyDescent="0.3">
      <c r="A4" s="69"/>
      <c r="B4" s="45" t="s">
        <v>2</v>
      </c>
      <c r="C4" s="46" t="s">
        <v>3</v>
      </c>
      <c r="D4" s="18" t="s">
        <v>4</v>
      </c>
      <c r="E4" s="47" t="s">
        <v>5</v>
      </c>
    </row>
    <row r="5" spans="1:5" x14ac:dyDescent="0.25">
      <c r="A5" s="2" t="s">
        <v>6</v>
      </c>
      <c r="B5" s="32"/>
      <c r="C5" s="26"/>
      <c r="D5" s="41"/>
      <c r="E5" s="4"/>
    </row>
    <row r="6" spans="1:5" ht="15" customHeight="1" x14ac:dyDescent="0.25">
      <c r="A6" s="5" t="s">
        <v>7</v>
      </c>
      <c r="B6" s="33">
        <v>10132</v>
      </c>
      <c r="C6" s="30">
        <v>10784</v>
      </c>
      <c r="D6" s="42">
        <f>SUM(B6:C6)*E6</f>
        <v>6171893.2799999993</v>
      </c>
      <c r="E6" s="7">
        <v>295.08</v>
      </c>
    </row>
    <row r="7" spans="1:5" ht="15" customHeight="1" x14ac:dyDescent="0.25">
      <c r="A7" s="5" t="s">
        <v>8</v>
      </c>
      <c r="B7" s="33">
        <v>39420</v>
      </c>
      <c r="C7" s="30">
        <v>34256</v>
      </c>
      <c r="D7" s="42">
        <f>SUM(B7:C7)*E7</f>
        <v>29701742.640000001</v>
      </c>
      <c r="E7" s="7">
        <v>403.14</v>
      </c>
    </row>
    <row r="8" spans="1:5" x14ac:dyDescent="0.25">
      <c r="A8" s="8"/>
      <c r="B8" s="34"/>
      <c r="C8" s="31"/>
      <c r="D8" s="42"/>
      <c r="E8" s="7"/>
    </row>
    <row r="9" spans="1:5" ht="15" customHeight="1" x14ac:dyDescent="0.25">
      <c r="A9" s="5" t="s">
        <v>9</v>
      </c>
      <c r="B9" s="34"/>
      <c r="C9" s="31">
        <v>116</v>
      </c>
      <c r="D9" s="42">
        <f t="shared" ref="D9:D15" si="0">SUM(B9:C9)*E9</f>
        <v>46764.24</v>
      </c>
      <c r="E9" s="7">
        <v>403.14</v>
      </c>
    </row>
    <row r="10" spans="1:5" ht="15" customHeight="1" x14ac:dyDescent="0.25">
      <c r="A10" s="5" t="s">
        <v>10</v>
      </c>
      <c r="B10" s="33">
        <v>15881</v>
      </c>
      <c r="C10" s="30">
        <v>13680</v>
      </c>
      <c r="D10" s="42">
        <f t="shared" si="0"/>
        <v>12752319.789999999</v>
      </c>
      <c r="E10" s="7">
        <v>431.39</v>
      </c>
    </row>
    <row r="11" spans="1:5" ht="15" customHeight="1" x14ac:dyDescent="0.25">
      <c r="A11" s="5" t="s">
        <v>11</v>
      </c>
      <c r="B11" s="33">
        <v>21142</v>
      </c>
      <c r="C11" s="30">
        <v>17775</v>
      </c>
      <c r="D11" s="42">
        <f t="shared" si="0"/>
        <v>18578197.460000001</v>
      </c>
      <c r="E11" s="7">
        <v>477.38</v>
      </c>
    </row>
    <row r="12" spans="1:5" ht="15" customHeight="1" x14ac:dyDescent="0.25">
      <c r="A12" s="5" t="s">
        <v>12</v>
      </c>
      <c r="B12" s="34">
        <v>0</v>
      </c>
      <c r="C12" s="30">
        <v>4274</v>
      </c>
      <c r="D12" s="42">
        <f t="shared" si="0"/>
        <v>2040322.1199999999</v>
      </c>
      <c r="E12" s="7">
        <v>477.38</v>
      </c>
    </row>
    <row r="13" spans="1:5" ht="15" customHeight="1" x14ac:dyDescent="0.25">
      <c r="A13" s="5" t="s">
        <v>13</v>
      </c>
      <c r="B13" s="33">
        <v>14648</v>
      </c>
      <c r="C13" s="30">
        <v>11367</v>
      </c>
      <c r="D13" s="42">
        <f t="shared" si="0"/>
        <v>10487687.1</v>
      </c>
      <c r="E13" s="7">
        <v>403.14</v>
      </c>
    </row>
    <row r="14" spans="1:5" ht="15" customHeight="1" x14ac:dyDescent="0.25">
      <c r="A14" s="5" t="s">
        <v>14</v>
      </c>
      <c r="B14" s="33">
        <v>5086</v>
      </c>
      <c r="C14" s="30">
        <v>4264</v>
      </c>
      <c r="D14" s="42">
        <f t="shared" si="0"/>
        <v>4033496.5</v>
      </c>
      <c r="E14" s="7">
        <v>431.39</v>
      </c>
    </row>
    <row r="15" spans="1:5" ht="15" customHeight="1" x14ac:dyDescent="0.25">
      <c r="A15" s="5" t="s">
        <v>15</v>
      </c>
      <c r="B15" s="33">
        <v>11424</v>
      </c>
      <c r="C15" s="30">
        <v>8617</v>
      </c>
      <c r="D15" s="42">
        <f t="shared" si="0"/>
        <v>9567172.5800000001</v>
      </c>
      <c r="E15" s="7">
        <v>477.38</v>
      </c>
    </row>
    <row r="16" spans="1:5" ht="60" x14ac:dyDescent="0.25">
      <c r="A16" s="9" t="s">
        <v>29</v>
      </c>
      <c r="B16" s="35"/>
      <c r="C16" s="38"/>
      <c r="D16" s="42">
        <f>SUM(D13:D15)*2.5%</f>
        <v>602208.90450000006</v>
      </c>
      <c r="E16" s="10"/>
    </row>
    <row r="17" spans="1:5" x14ac:dyDescent="0.25">
      <c r="A17" s="9" t="s">
        <v>16</v>
      </c>
      <c r="B17" s="36">
        <v>262</v>
      </c>
      <c r="C17" s="39">
        <v>54.67</v>
      </c>
      <c r="D17" s="43">
        <v>142000</v>
      </c>
      <c r="E17" s="10"/>
    </row>
    <row r="18" spans="1:5" ht="15.75" thickBot="1" x14ac:dyDescent="0.3">
      <c r="A18" s="5" t="s">
        <v>17</v>
      </c>
      <c r="B18" s="37"/>
      <c r="C18" s="40"/>
      <c r="D18" s="44">
        <f>SUM(E18*6)</f>
        <v>6340500</v>
      </c>
      <c r="E18" s="11">
        <v>1056750</v>
      </c>
    </row>
    <row r="19" spans="1:5" ht="15.75" thickBot="1" x14ac:dyDescent="0.3">
      <c r="A19" s="12" t="s">
        <v>18</v>
      </c>
      <c r="B19" s="27">
        <f>SUM(B6:B18)</f>
        <v>117995</v>
      </c>
      <c r="C19" s="27">
        <f>SUM(C6:C18)</f>
        <v>105187.67</v>
      </c>
      <c r="D19" s="13"/>
      <c r="E19" s="14"/>
    </row>
    <row r="20" spans="1:5" ht="15.75" thickBot="1" x14ac:dyDescent="0.3">
      <c r="A20" s="28" t="s">
        <v>19</v>
      </c>
      <c r="B20" s="29"/>
      <c r="C20" s="56">
        <f>SUM(D6:D18)</f>
        <v>100464304.61449999</v>
      </c>
      <c r="D20" s="57"/>
      <c r="E20" s="1"/>
    </row>
    <row r="21" spans="1:5" x14ac:dyDescent="0.25">
      <c r="A21" s="15"/>
      <c r="B21" s="15"/>
      <c r="C21" s="15"/>
      <c r="D21" s="15"/>
      <c r="E21" s="15"/>
    </row>
    <row r="22" spans="1:5" ht="16.5" thickBot="1" x14ac:dyDescent="0.3">
      <c r="A22" s="16"/>
    </row>
    <row r="23" spans="1:5" x14ac:dyDescent="0.25">
      <c r="A23" s="58" t="s">
        <v>20</v>
      </c>
      <c r="B23" s="61" t="s">
        <v>30</v>
      </c>
      <c r="C23" s="62"/>
      <c r="D23" s="63"/>
      <c r="E23" s="17"/>
    </row>
    <row r="24" spans="1:5" ht="30.75" thickBot="1" x14ac:dyDescent="0.3">
      <c r="A24" s="59"/>
      <c r="B24" s="64"/>
      <c r="C24" s="65"/>
      <c r="D24" s="66"/>
      <c r="E24" s="18" t="s">
        <v>1</v>
      </c>
    </row>
    <row r="25" spans="1:5" ht="15.75" thickBot="1" x14ac:dyDescent="0.3">
      <c r="A25" s="60"/>
      <c r="B25" s="48"/>
      <c r="C25" s="52" t="s">
        <v>31</v>
      </c>
      <c r="D25" s="52" t="s">
        <v>4</v>
      </c>
      <c r="E25" s="47" t="s">
        <v>5</v>
      </c>
    </row>
    <row r="26" spans="1:5" x14ac:dyDescent="0.25">
      <c r="A26" s="2" t="s">
        <v>6</v>
      </c>
      <c r="B26" s="19"/>
      <c r="C26" s="20"/>
      <c r="D26" s="3"/>
      <c r="E26" s="4"/>
    </row>
    <row r="27" spans="1:5" x14ac:dyDescent="0.25">
      <c r="A27" s="5" t="s">
        <v>21</v>
      </c>
      <c r="B27" s="21"/>
      <c r="C27" s="22">
        <v>9290</v>
      </c>
      <c r="D27" s="6">
        <f>SUM(C27*E27)</f>
        <v>2972800</v>
      </c>
      <c r="E27" s="7">
        <v>320</v>
      </c>
    </row>
    <row r="28" spans="1:5" x14ac:dyDescent="0.25">
      <c r="A28" s="8" t="s">
        <v>22</v>
      </c>
      <c r="B28" s="21"/>
      <c r="C28" s="22"/>
      <c r="D28" s="6"/>
      <c r="E28" s="7"/>
    </row>
    <row r="29" spans="1:5" x14ac:dyDescent="0.25">
      <c r="A29" s="5" t="s">
        <v>7</v>
      </c>
      <c r="B29" s="23"/>
      <c r="C29" s="22">
        <v>1903</v>
      </c>
      <c r="D29" s="6">
        <f>SUM(C29*E29)</f>
        <v>608960</v>
      </c>
      <c r="E29" s="7">
        <v>320</v>
      </c>
    </row>
    <row r="30" spans="1:5" x14ac:dyDescent="0.25">
      <c r="A30" s="5" t="s">
        <v>8</v>
      </c>
      <c r="B30" s="21"/>
      <c r="C30" s="22">
        <v>5323</v>
      </c>
      <c r="D30" s="6">
        <f>SUM(C30*E30)</f>
        <v>2356332.41</v>
      </c>
      <c r="E30" s="7">
        <v>442.67</v>
      </c>
    </row>
    <row r="31" spans="1:5" x14ac:dyDescent="0.25">
      <c r="A31" s="5" t="s">
        <v>10</v>
      </c>
      <c r="B31" s="21"/>
      <c r="C31" s="22">
        <v>2125</v>
      </c>
      <c r="D31" s="6">
        <f>SUM(C31*E31)</f>
        <v>1009353.75</v>
      </c>
      <c r="E31" s="7">
        <v>474.99</v>
      </c>
    </row>
    <row r="32" spans="1:5" x14ac:dyDescent="0.25">
      <c r="A32" s="5" t="s">
        <v>11</v>
      </c>
      <c r="B32" s="21"/>
      <c r="C32" s="22">
        <v>3096</v>
      </c>
      <c r="D32" s="6">
        <f>SUM(C32*E32)</f>
        <v>1646979.12</v>
      </c>
      <c r="E32" s="7">
        <v>531.97</v>
      </c>
    </row>
    <row r="33" spans="1:5" x14ac:dyDescent="0.25">
      <c r="A33" s="5" t="s">
        <v>23</v>
      </c>
      <c r="B33" s="21"/>
      <c r="C33" s="24"/>
      <c r="D33" s="6"/>
      <c r="E33" s="7"/>
    </row>
    <row r="34" spans="1:5" x14ac:dyDescent="0.25">
      <c r="A34" s="5" t="s">
        <v>13</v>
      </c>
      <c r="B34" s="21"/>
      <c r="C34" s="22">
        <v>1720</v>
      </c>
      <c r="D34" s="6">
        <f>SUM(C34*E34)</f>
        <v>761392.4</v>
      </c>
      <c r="E34" s="7">
        <v>442.67</v>
      </c>
    </row>
    <row r="35" spans="1:5" x14ac:dyDescent="0.25">
      <c r="A35" s="5" t="s">
        <v>14</v>
      </c>
      <c r="B35" s="21"/>
      <c r="C35" s="22">
        <v>601</v>
      </c>
      <c r="D35" s="6">
        <f t="shared" ref="D35:D40" si="1">SUM(C35*E35)</f>
        <v>285468.99</v>
      </c>
      <c r="E35" s="7">
        <v>474.99</v>
      </c>
    </row>
    <row r="36" spans="1:5" x14ac:dyDescent="0.25">
      <c r="A36" s="5" t="s">
        <v>15</v>
      </c>
      <c r="B36" s="21"/>
      <c r="C36" s="22">
        <v>1298</v>
      </c>
      <c r="D36" s="6">
        <f t="shared" si="1"/>
        <v>690497.06</v>
      </c>
      <c r="E36" s="7">
        <v>531.97</v>
      </c>
    </row>
    <row r="37" spans="1:5" x14ac:dyDescent="0.25">
      <c r="A37" s="5" t="s">
        <v>24</v>
      </c>
      <c r="B37" s="23"/>
      <c r="C37" s="24"/>
      <c r="D37" s="6"/>
      <c r="E37" s="25"/>
    </row>
    <row r="38" spans="1:5" x14ac:dyDescent="0.25">
      <c r="A38" s="5" t="s">
        <v>25</v>
      </c>
      <c r="B38" s="23"/>
      <c r="C38" s="24">
        <v>78</v>
      </c>
      <c r="D38" s="22">
        <f t="shared" si="1"/>
        <v>34528.26</v>
      </c>
      <c r="E38" s="25">
        <v>442.67</v>
      </c>
    </row>
    <row r="39" spans="1:5" x14ac:dyDescent="0.25">
      <c r="A39" s="5" t="s">
        <v>26</v>
      </c>
      <c r="B39" s="23"/>
      <c r="C39" s="24">
        <v>40</v>
      </c>
      <c r="D39" s="22">
        <f t="shared" si="1"/>
        <v>18999.599999999999</v>
      </c>
      <c r="E39" s="25">
        <v>474.99</v>
      </c>
    </row>
    <row r="40" spans="1:5" ht="15.75" thickBot="1" x14ac:dyDescent="0.3">
      <c r="A40" s="5" t="s">
        <v>27</v>
      </c>
      <c r="B40" s="23"/>
      <c r="C40" s="24">
        <v>77</v>
      </c>
      <c r="D40" s="22">
        <f t="shared" si="1"/>
        <v>40961.69</v>
      </c>
      <c r="E40" s="25">
        <v>531.97</v>
      </c>
    </row>
    <row r="41" spans="1:5" ht="15.75" thickBot="1" x14ac:dyDescent="0.3">
      <c r="A41" s="49" t="s">
        <v>28</v>
      </c>
      <c r="B41" s="50"/>
      <c r="C41" s="51">
        <f>SUM(C27:C40)</f>
        <v>25551</v>
      </c>
      <c r="D41" s="51">
        <f>SUM(D27:D40)</f>
        <v>10426273.280000001</v>
      </c>
      <c r="E41" s="50"/>
    </row>
    <row r="44" spans="1:5" x14ac:dyDescent="0.25">
      <c r="A44" t="s">
        <v>33</v>
      </c>
      <c r="B44" s="55"/>
      <c r="C44" s="55">
        <v>100464305</v>
      </c>
      <c r="D44" s="55"/>
    </row>
    <row r="45" spans="1:5" x14ac:dyDescent="0.25">
      <c r="A45" t="s">
        <v>34</v>
      </c>
      <c r="B45" s="55"/>
      <c r="C45" s="53">
        <v>10426273</v>
      </c>
      <c r="D45" s="55">
        <f>SUM(C44:C45)</f>
        <v>110890578</v>
      </c>
    </row>
    <row r="46" spans="1:5" x14ac:dyDescent="0.25">
      <c r="B46" s="55"/>
      <c r="C46" s="55"/>
      <c r="D46" s="55"/>
    </row>
    <row r="47" spans="1:5" x14ac:dyDescent="0.25">
      <c r="A47" t="s">
        <v>32</v>
      </c>
      <c r="B47" s="55"/>
      <c r="C47" s="55">
        <v>109290217</v>
      </c>
      <c r="D47" s="55"/>
    </row>
    <row r="48" spans="1:5" x14ac:dyDescent="0.25">
      <c r="A48" s="54" t="s">
        <v>37</v>
      </c>
      <c r="B48" s="55"/>
    </row>
    <row r="49" spans="1:5" x14ac:dyDescent="0.25">
      <c r="A49" t="s">
        <v>36</v>
      </c>
      <c r="B49" s="55"/>
      <c r="C49" s="53">
        <v>5187000</v>
      </c>
      <c r="D49" s="53">
        <f>SUM(C47:C49)</f>
        <v>114477217</v>
      </c>
    </row>
    <row r="50" spans="1:5" s="54" customFormat="1" x14ac:dyDescent="0.25">
      <c r="B50" s="55"/>
      <c r="C50" s="55"/>
      <c r="D50" s="55"/>
    </row>
    <row r="51" spans="1:5" x14ac:dyDescent="0.25">
      <c r="A51" t="s">
        <v>35</v>
      </c>
      <c r="B51" s="55"/>
      <c r="C51" s="55"/>
      <c r="D51" s="53">
        <f>SUM(D49-D45)</f>
        <v>3586639</v>
      </c>
    </row>
    <row r="52" spans="1:5" x14ac:dyDescent="0.25">
      <c r="B52" s="55"/>
      <c r="C52" s="55"/>
    </row>
    <row r="53" spans="1:5" x14ac:dyDescent="0.25">
      <c r="B53" s="55"/>
      <c r="C53" s="55"/>
      <c r="D53" s="55"/>
      <c r="E53" s="55"/>
    </row>
    <row r="54" spans="1:5" x14ac:dyDescent="0.25">
      <c r="B54" s="55"/>
      <c r="C54" s="55"/>
      <c r="D54" s="55"/>
      <c r="E54" s="55"/>
    </row>
    <row r="55" spans="1:5" x14ac:dyDescent="0.25">
      <c r="B55" s="55"/>
      <c r="C55" s="55"/>
      <c r="D55" s="55"/>
      <c r="E55" s="55"/>
    </row>
    <row r="56" spans="1:5" x14ac:dyDescent="0.25">
      <c r="B56" s="55"/>
      <c r="C56" s="55"/>
      <c r="D56" s="55"/>
      <c r="E56" s="55"/>
    </row>
    <row r="57" spans="1:5" x14ac:dyDescent="0.25">
      <c r="B57" s="55"/>
      <c r="C57" s="55"/>
      <c r="D57" s="55"/>
      <c r="E57" s="55"/>
    </row>
    <row r="58" spans="1:5" x14ac:dyDescent="0.25">
      <c r="B58" s="55"/>
      <c r="C58" s="55"/>
      <c r="D58" s="55"/>
      <c r="E58" s="55"/>
    </row>
  </sheetData>
  <mergeCells count="6">
    <mergeCell ref="C20:D20"/>
    <mergeCell ref="A23:A25"/>
    <mergeCell ref="B23:D24"/>
    <mergeCell ref="A2:A4"/>
    <mergeCell ref="E2:E3"/>
    <mergeCell ref="B2:D3"/>
  </mergeCells>
  <pageMargins left="0.39370078740157483" right="0.39370078740157483" top="0.74803149606299213" bottom="0.39370078740157483" header="0.31496062992125984" footer="0.31496062992125984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2017-11-14T07:00:00+00:00</MeetingStartDate>
    <EnclosureFileNumber xmlns="d08b57ff-b9b7-4581-975d-98f87b579a51">171328/17</EnclosureFileNumber>
    <AgendaId xmlns="d08b57ff-b9b7-4581-975d-98f87b579a51">7474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2704504</FusionId>
    <AgendaAccessLevelName xmlns="d08b57ff-b9b7-4581-975d-98f87b579a51">Åben</AgendaAccessLevelName>
    <UNC xmlns="d08b57ff-b9b7-4581-975d-98f87b579a51">2451792</UNC>
    <MeetingTitle xmlns="d08b57ff-b9b7-4581-975d-98f87b579a51">14-11-2017</MeetingTitle>
    <MeetingDateAndTime xmlns="d08b57ff-b9b7-4581-975d-98f87b579a51">14-11-2017 fra 08:00 - 12:00</MeetingDateAndTime>
    <MeetingEndDate xmlns="d08b57ff-b9b7-4581-975d-98f87b579a51">2017-11-14T11:00:00+00:00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98BBF66A-B594-4601-9BDC-BC6767AFA2F6}"/>
</file>

<file path=customXml/itemProps2.xml><?xml version="1.0" encoding="utf-8"?>
<ds:datastoreItem xmlns:ds="http://schemas.openxmlformats.org/officeDocument/2006/customXml" ds:itemID="{978A763B-7DDF-4B0D-929D-89AFFF4A078A}"/>
</file>

<file path=customXml/itemProps3.xml><?xml version="1.0" encoding="utf-8"?>
<ds:datastoreItem xmlns:ds="http://schemas.openxmlformats.org/officeDocument/2006/customXml" ds:itemID="{D3E4E6CD-3C9A-4F64-B784-5C245BDC0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USS-14-11-2017 - Bilag 619.01 Takster - Fritvalg - økonomisk oversigt</dc:title>
  <dc:creator>Birthe Kruse Holm</dc:creator>
  <cp:lastModifiedBy>Inga Schmidt</cp:lastModifiedBy>
  <cp:lastPrinted>2017-11-01T12:49:17Z</cp:lastPrinted>
  <dcterms:created xsi:type="dcterms:W3CDTF">2017-11-01T10:40:31Z</dcterms:created>
  <dcterms:modified xsi:type="dcterms:W3CDTF">2017-11-14T07:27:44Z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